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rfonline-my.sharepoint.com/personal/eva_bergstrand_sigill_se/Documents/Stödmaterial/Stödmaterial 2022/Prydnadsväxter &amp; Plantskola/"/>
    </mc:Choice>
  </mc:AlternateContent>
  <xr:revisionPtr revIDLastSave="0" documentId="8_{31FD0135-0445-4D44-878F-87A41D0A7E47}" xr6:coauthVersionLast="47" xr6:coauthVersionMax="47" xr10:uidLastSave="{00000000-0000-0000-0000-000000000000}"/>
  <bookViews>
    <workbookView xWindow="2505" yWindow="2505" windowWidth="21600" windowHeight="12645" xr2:uid="{00000000-000D-0000-FFFF-FFFF00000000}"/>
  </bookViews>
  <sheets>
    <sheet name="Blad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E48" i="1" l="1"/>
  <c r="E49" i="1"/>
  <c r="E50" i="1"/>
  <c r="E51" i="1"/>
  <c r="E52" i="1"/>
  <c r="E16" i="1"/>
  <c r="F16" i="1" s="1"/>
  <c r="E10" i="1"/>
  <c r="E38" i="1"/>
  <c r="F38" i="1" s="1"/>
  <c r="G10" i="1" l="1"/>
  <c r="F10" i="1"/>
  <c r="E11" i="1"/>
  <c r="G11" i="1" s="1"/>
  <c r="F9" i="1"/>
  <c r="E12" i="1"/>
  <c r="G12" i="1" s="1"/>
  <c r="E13" i="1"/>
  <c r="G13" i="1" s="1"/>
  <c r="E14" i="1"/>
  <c r="G14" i="1" s="1"/>
  <c r="E15" i="1"/>
  <c r="F15" i="1" s="1"/>
  <c r="E17" i="1"/>
  <c r="G17" i="1" s="1"/>
  <c r="E18" i="1"/>
  <c r="G18" i="1" s="1"/>
  <c r="E19" i="1"/>
  <c r="E20" i="1"/>
  <c r="F20" i="1" s="1"/>
  <c r="E21" i="1"/>
  <c r="F21" i="1" s="1"/>
  <c r="E22" i="1"/>
  <c r="F22" i="1" s="1"/>
  <c r="E23" i="1"/>
  <c r="F23" i="1" s="1"/>
  <c r="E24" i="1"/>
  <c r="G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1" i="1"/>
  <c r="F31" i="1" s="1"/>
  <c r="E32" i="1"/>
  <c r="G32" i="1" s="1"/>
  <c r="E33" i="1"/>
  <c r="G33" i="1" s="1"/>
  <c r="E34" i="1"/>
  <c r="G34" i="1" s="1"/>
  <c r="E35" i="1"/>
  <c r="F35" i="1" s="1"/>
  <c r="E36" i="1"/>
  <c r="F36" i="1" s="1"/>
  <c r="E37" i="1"/>
  <c r="F37" i="1" s="1"/>
  <c r="E39" i="1"/>
  <c r="F39" i="1" s="1"/>
  <c r="E40" i="1"/>
  <c r="F40" i="1" s="1"/>
  <c r="E41" i="1"/>
  <c r="F41" i="1" s="1"/>
  <c r="E42" i="1"/>
  <c r="F42" i="1" s="1"/>
  <c r="E43" i="1"/>
  <c r="F43" i="1" s="1"/>
  <c r="E44" i="1"/>
  <c r="F44" i="1" s="1"/>
  <c r="E45" i="1"/>
  <c r="E46" i="1"/>
  <c r="E47" i="1"/>
  <c r="E53" i="1"/>
  <c r="E54" i="1"/>
  <c r="E55" i="1"/>
  <c r="E56" i="1"/>
  <c r="E57" i="1" l="1"/>
  <c r="F19" i="1"/>
  <c r="G19" i="1"/>
  <c r="F14" i="1"/>
  <c r="F13" i="1"/>
  <c r="F57" i="1" s="1"/>
  <c r="G57" i="1" l="1"/>
  <c r="C61" i="1" s="1"/>
  <c r="K28" i="1" s="1"/>
  <c r="D66" i="1"/>
  <c r="D77" i="1"/>
  <c r="D76" i="1"/>
  <c r="D75" i="1"/>
  <c r="D72" i="1"/>
  <c r="D71" i="1"/>
</calcChain>
</file>

<file path=xl/sharedStrings.xml><?xml version="1.0" encoding="utf-8"?>
<sst xmlns="http://schemas.openxmlformats.org/spreadsheetml/2006/main" count="116" uniqueCount="77">
  <si>
    <t>Energislag</t>
  </si>
  <si>
    <t>Enhet</t>
  </si>
  <si>
    <t>Antal</t>
  </si>
  <si>
    <t>Förnybar energi</t>
  </si>
  <si>
    <t>Energiinnehåll (kWh/enhet)</t>
  </si>
  <si>
    <t xml:space="preserve">Bensin </t>
  </si>
  <si>
    <t>liter</t>
  </si>
  <si>
    <t>Gasol</t>
  </si>
  <si>
    <t>kg</t>
  </si>
  <si>
    <t>Biogas 65 % metan</t>
  </si>
  <si>
    <t>Nm3</t>
  </si>
  <si>
    <t>Biogas 97 % metan</t>
  </si>
  <si>
    <t>E85</t>
  </si>
  <si>
    <t>Eldningsolja</t>
  </si>
  <si>
    <t>Rapsolja</t>
  </si>
  <si>
    <t>Flis, 12 % fukthalt</t>
  </si>
  <si>
    <t>ton</t>
  </si>
  <si>
    <t>Träpellets 11 % fukthalt</t>
  </si>
  <si>
    <t>Spannmålskärna 14 % fukthalt</t>
  </si>
  <si>
    <t>Ved-torr lövved</t>
  </si>
  <si>
    <t>m3tr</t>
  </si>
  <si>
    <t>Ved-ej bästa</t>
  </si>
  <si>
    <t>Flis, 30 % fukthalt</t>
  </si>
  <si>
    <t>Förrenssning avfall 20% fukthalt</t>
  </si>
  <si>
    <t>Träpellets 9 % fukthalt</t>
  </si>
  <si>
    <t>Flis, 50 % fukthalt</t>
  </si>
  <si>
    <t>Spannmålshalm</t>
  </si>
  <si>
    <t>Diesel, 0 % RME</t>
  </si>
  <si>
    <t>Diesel, 5% RME</t>
  </si>
  <si>
    <t>Barkflis 55% fukthalt</t>
  </si>
  <si>
    <t>Grot 45% fukthalt</t>
  </si>
  <si>
    <t>Rörflen 14-15% fukthalt</t>
  </si>
  <si>
    <t>Salixflis 50% fukthalt</t>
  </si>
  <si>
    <t>Stycketorv 50% fukthalt</t>
  </si>
  <si>
    <t>Träpulver 7% fukthalt</t>
  </si>
  <si>
    <t>kWh</t>
  </si>
  <si>
    <t xml:space="preserve">El från förnybar källa </t>
  </si>
  <si>
    <t>Etanol</t>
  </si>
  <si>
    <t>Diesel, 25 % tallolja</t>
  </si>
  <si>
    <t>Total energi</t>
  </si>
  <si>
    <t>Naturgas (över 97 % metan)</t>
  </si>
  <si>
    <t>Annat</t>
  </si>
  <si>
    <t>Total mängd energi (kWh)</t>
  </si>
  <si>
    <t>Andel förnybar energi (%)</t>
  </si>
  <si>
    <t>Egen produktion förnybar energi (kWh)</t>
  </si>
  <si>
    <t>BERÄKNING ANDEL FÖRNYBAR ENERGI</t>
  </si>
  <si>
    <t>Torvpellets 12 % fukthalt</t>
  </si>
  <si>
    <t>Träbriketter 9 % fukthalt</t>
  </si>
  <si>
    <t>Bittorv 33 % fukthalt</t>
  </si>
  <si>
    <t>Sågspån</t>
  </si>
  <si>
    <t>m3</t>
  </si>
  <si>
    <t>El, nordisk residualmix</t>
  </si>
  <si>
    <t>Ej förnybar energi</t>
  </si>
  <si>
    <t>HVO100</t>
  </si>
  <si>
    <t>RME100 eller FAME100</t>
  </si>
  <si>
    <t>Ej förnybar energi som blir kvar i beräkning efter kvittning (kWh)</t>
  </si>
  <si>
    <t>Den här mallen kan användas för att beräkna andelen förnybar energi för produktionen och den är frivillig att använda. Fyll i använd mängd energi, för det år som beräkningen görs för, i de gröna rutorna. Saknar du energislag kan du fylla på tabellen med egna värden. Producerar du egen förnybar energi fyller du även i mängden för den. Beräkning av andel förnybar energi sker automatiskt. I beräkningen ingår även kvittning för eventuell egenproducerad energi.</t>
  </si>
  <si>
    <t>Beräkning nyckeltal</t>
  </si>
  <si>
    <t>kWh/enhet</t>
  </si>
  <si>
    <t>ha</t>
  </si>
  <si>
    <t>Växtodling</t>
  </si>
  <si>
    <t>Energi i relation till arealen för odling</t>
  </si>
  <si>
    <t>Djurproduktion</t>
  </si>
  <si>
    <t>Växthusodling</t>
  </si>
  <si>
    <t>Energi i relation till produktionsyta</t>
  </si>
  <si>
    <t>Energi per producerad enhet</t>
  </si>
  <si>
    <t>m2</t>
  </si>
  <si>
    <t>st</t>
  </si>
  <si>
    <t>Energi per djurplats</t>
  </si>
  <si>
    <t>Energi per djurenhet</t>
  </si>
  <si>
    <t>djurplats</t>
  </si>
  <si>
    <t>djurenhet</t>
  </si>
  <si>
    <t>Energi drivmedel i odlingen (fyll i själv)</t>
  </si>
  <si>
    <t>Energi per kg skördad produkt</t>
  </si>
  <si>
    <t>Liter drivmedel i odlingen (fyll i själv)</t>
  </si>
  <si>
    <t>kWh eller liter/ha</t>
  </si>
  <si>
    <t>År: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</si>
</sst>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4" borderId="0" xfId="0" applyFont="1" applyFill="1"/>
    <xf numFmtId="0" fontId="7" fillId="4" borderId="2" xfId="0" applyFont="1" applyFill="1" applyBorder="1"/>
    <xf numFmtId="0" fontId="8" fillId="0" borderId="0" xfId="0" applyFont="1"/>
    <xf numFmtId="0" fontId="4" fillId="2" borderId="1" xfId="0" applyFont="1" applyFill="1" applyBorder="1" applyProtection="1">
      <protection locked="0"/>
    </xf>
    <xf numFmtId="0" fontId="4" fillId="2" borderId="1" xfId="0" applyFont="1" applyFill="1" applyBorder="1"/>
    <xf numFmtId="0" fontId="4" fillId="3" borderId="1" xfId="0" applyFont="1" applyFill="1" applyBorder="1" applyProtection="1">
      <protection locked="0"/>
    </xf>
    <xf numFmtId="0" fontId="7" fillId="4" borderId="3" xfId="0" applyFont="1" applyFill="1" applyBorder="1"/>
    <xf numFmtId="0" fontId="4" fillId="2" borderId="1" xfId="0" applyFont="1" applyFill="1" applyBorder="1" applyAlignment="1">
      <alignment horizontal="right"/>
    </xf>
    <xf numFmtId="0" fontId="1" fillId="0" borderId="0" xfId="0" applyFont="1"/>
    <xf numFmtId="0" fontId="3" fillId="4" borderId="1" xfId="0" applyFont="1" applyFill="1" applyBorder="1"/>
    <xf numFmtId="0" fontId="4" fillId="4" borderId="1" xfId="0" applyFont="1" applyFill="1" applyBorder="1"/>
    <xf numFmtId="3" fontId="2" fillId="3" borderId="1" xfId="0" applyNumberFormat="1" applyFont="1" applyFill="1" applyBorder="1" applyProtection="1">
      <protection locked="0"/>
    </xf>
    <xf numFmtId="0" fontId="3" fillId="0" borderId="1" xfId="0" applyFont="1" applyBorder="1"/>
    <xf numFmtId="3" fontId="4" fillId="3" borderId="1" xfId="0" applyNumberFormat="1" applyFont="1" applyFill="1" applyBorder="1" applyProtection="1">
      <protection locked="0"/>
    </xf>
    <xf numFmtId="0" fontId="4" fillId="0" borderId="0" xfId="0" applyFont="1" applyAlignment="1">
      <alignment wrapText="1"/>
    </xf>
    <xf numFmtId="0" fontId="0" fillId="0" borderId="0" xfId="0"/>
    <xf numFmtId="0" fontId="1" fillId="4" borderId="1" xfId="0" applyFont="1" applyFill="1" applyBorder="1"/>
    <xf numFmtId="0" fontId="0" fillId="0" borderId="1" xfId="0" applyBorder="1"/>
    <xf numFmtId="0" fontId="4" fillId="4" borderId="1" xfId="0" applyFont="1" applyFill="1" applyBorder="1"/>
    <xf numFmtId="0" fontId="0" fillId="4" borderId="1" xfId="0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1343025</xdr:colOff>
      <xdr:row>2</xdr:row>
      <xdr:rowOff>104775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599DB24-69BC-4C7D-8F79-95CC0F622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43025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K77"/>
  <sheetViews>
    <sheetView tabSelected="1" topLeftCell="B1" workbookViewId="0">
      <selection activeCell="D13" sqref="D13"/>
    </sheetView>
  </sheetViews>
  <sheetFormatPr defaultColWidth="9.140625" defaultRowHeight="12.75" x14ac:dyDescent="0.2"/>
  <cols>
    <col min="1" max="1" width="41.28515625" style="2" bestFit="1" customWidth="1"/>
    <col min="2" max="2" width="11.28515625" style="2" customWidth="1"/>
    <col min="3" max="3" width="31.28515625" style="2" bestFit="1" customWidth="1"/>
    <col min="4" max="4" width="11.85546875" style="2" bestFit="1" customWidth="1"/>
    <col min="5" max="5" width="14.28515625" style="2" bestFit="1" customWidth="1"/>
    <col min="6" max="6" width="19" style="2" bestFit="1" customWidth="1"/>
    <col min="7" max="7" width="21" style="2" bestFit="1" customWidth="1"/>
    <col min="8" max="9" width="9.140625" style="2"/>
    <col min="10" max="10" width="35.85546875" style="2" bestFit="1" customWidth="1"/>
    <col min="11" max="11" width="10.42578125" style="2" customWidth="1"/>
    <col min="12" max="16384" width="9.140625" style="2"/>
  </cols>
  <sheetData>
    <row r="4" spans="1:7" ht="23.25" x14ac:dyDescent="0.35">
      <c r="A4" s="6" t="s">
        <v>45</v>
      </c>
      <c r="D4" s="16" t="s">
        <v>76</v>
      </c>
      <c r="E4" s="9"/>
    </row>
    <row r="5" spans="1:7" ht="66.75" customHeight="1" x14ac:dyDescent="0.25">
      <c r="A5" s="18" t="s">
        <v>56</v>
      </c>
      <c r="B5" s="19"/>
      <c r="C5" s="19"/>
    </row>
    <row r="8" spans="1:7" s="1" customFormat="1" ht="15.75" x14ac:dyDescent="0.25">
      <c r="A8" s="4" t="s">
        <v>0</v>
      </c>
      <c r="B8" s="4" t="s">
        <v>1</v>
      </c>
      <c r="C8" s="4" t="s">
        <v>4</v>
      </c>
      <c r="D8" s="4" t="s">
        <v>2</v>
      </c>
      <c r="E8" s="4" t="s">
        <v>39</v>
      </c>
      <c r="F8" s="4" t="s">
        <v>3</v>
      </c>
      <c r="G8" s="4" t="s">
        <v>52</v>
      </c>
    </row>
    <row r="9" spans="1:7" x14ac:dyDescent="0.2">
      <c r="A9" s="8" t="s">
        <v>36</v>
      </c>
      <c r="B9" s="8" t="s">
        <v>35</v>
      </c>
      <c r="C9" s="11">
        <v>1</v>
      </c>
      <c r="D9" s="17">
        <v>10000</v>
      </c>
      <c r="E9" s="8">
        <f>C9*D9</f>
        <v>10000</v>
      </c>
      <c r="F9" s="8">
        <f>E9</f>
        <v>10000</v>
      </c>
      <c r="G9" s="8"/>
    </row>
    <row r="10" spans="1:7" x14ac:dyDescent="0.2">
      <c r="A10" s="8" t="s">
        <v>51</v>
      </c>
      <c r="B10" s="8" t="s">
        <v>35</v>
      </c>
      <c r="C10" s="11">
        <v>1</v>
      </c>
      <c r="D10" s="9"/>
      <c r="E10" s="8">
        <f>C10*D10</f>
        <v>0</v>
      </c>
      <c r="F10" s="8">
        <f>0.25*E10</f>
        <v>0</v>
      </c>
      <c r="G10" s="8">
        <f>0.75*E10</f>
        <v>0</v>
      </c>
    </row>
    <row r="11" spans="1:7" x14ac:dyDescent="0.2">
      <c r="A11" s="8" t="s">
        <v>5</v>
      </c>
      <c r="B11" s="8" t="s">
        <v>6</v>
      </c>
      <c r="C11" s="11">
        <v>9.1</v>
      </c>
      <c r="D11" s="9">
        <v>5400</v>
      </c>
      <c r="E11" s="8">
        <f>C11*D11</f>
        <v>49140</v>
      </c>
      <c r="F11" s="8"/>
      <c r="G11" s="8">
        <f>E11</f>
        <v>49140</v>
      </c>
    </row>
    <row r="12" spans="1:7" x14ac:dyDescent="0.2">
      <c r="A12" s="8" t="s">
        <v>27</v>
      </c>
      <c r="B12" s="8" t="s">
        <v>6</v>
      </c>
      <c r="C12" s="11">
        <v>9.8000000000000007</v>
      </c>
      <c r="D12" s="9"/>
      <c r="E12" s="8">
        <f>C12*D12</f>
        <v>0</v>
      </c>
      <c r="F12" s="8"/>
      <c r="G12" s="8">
        <f>E12</f>
        <v>0</v>
      </c>
    </row>
    <row r="13" spans="1:7" x14ac:dyDescent="0.2">
      <c r="A13" s="8" t="s">
        <v>28</v>
      </c>
      <c r="B13" s="8" t="s">
        <v>6</v>
      </c>
      <c r="C13" s="11">
        <v>9.77</v>
      </c>
      <c r="D13" s="9"/>
      <c r="E13" s="8">
        <f t="shared" ref="E13:E56" si="0">C13*D13</f>
        <v>0</v>
      </c>
      <c r="F13" s="8">
        <f>0.05*E13</f>
        <v>0</v>
      </c>
      <c r="G13" s="8">
        <f>0.95*E13</f>
        <v>0</v>
      </c>
    </row>
    <row r="14" spans="1:7" x14ac:dyDescent="0.2">
      <c r="A14" s="8" t="s">
        <v>38</v>
      </c>
      <c r="B14" s="8" t="s">
        <v>6</v>
      </c>
      <c r="C14" s="11">
        <v>9.6999999999999993</v>
      </c>
      <c r="D14" s="9"/>
      <c r="E14" s="8">
        <f t="shared" si="0"/>
        <v>0</v>
      </c>
      <c r="F14" s="8">
        <f>E14*0.25</f>
        <v>0</v>
      </c>
      <c r="G14" s="8">
        <f>E14*0.75</f>
        <v>0</v>
      </c>
    </row>
    <row r="15" spans="1:7" x14ac:dyDescent="0.2">
      <c r="A15" s="8" t="s">
        <v>54</v>
      </c>
      <c r="B15" s="8" t="s">
        <v>6</v>
      </c>
      <c r="C15" s="11">
        <v>9.15</v>
      </c>
      <c r="D15" s="9"/>
      <c r="E15" s="8">
        <f t="shared" si="0"/>
        <v>0</v>
      </c>
      <c r="F15" s="8">
        <f>E15</f>
        <v>0</v>
      </c>
      <c r="G15" s="8"/>
    </row>
    <row r="16" spans="1:7" x14ac:dyDescent="0.2">
      <c r="A16" s="8" t="s">
        <v>53</v>
      </c>
      <c r="B16" s="8" t="s">
        <v>6</v>
      </c>
      <c r="C16" s="11">
        <v>9.44</v>
      </c>
      <c r="D16" s="9"/>
      <c r="E16" s="8">
        <f t="shared" si="0"/>
        <v>0</v>
      </c>
      <c r="F16" s="8">
        <f>E16</f>
        <v>0</v>
      </c>
      <c r="G16" s="8"/>
    </row>
    <row r="17" spans="1:11" x14ac:dyDescent="0.2">
      <c r="A17" s="8" t="s">
        <v>13</v>
      </c>
      <c r="B17" s="8" t="s">
        <v>6</v>
      </c>
      <c r="C17" s="11">
        <v>9.9499999999999993</v>
      </c>
      <c r="D17" s="9"/>
      <c r="E17" s="8">
        <f t="shared" si="0"/>
        <v>0</v>
      </c>
      <c r="F17" s="8"/>
      <c r="G17" s="8">
        <f>E17</f>
        <v>0</v>
      </c>
    </row>
    <row r="18" spans="1:11" x14ac:dyDescent="0.2">
      <c r="A18" s="8" t="s">
        <v>7</v>
      </c>
      <c r="B18" s="8" t="s">
        <v>8</v>
      </c>
      <c r="C18" s="11">
        <v>12.8</v>
      </c>
      <c r="D18" s="9"/>
      <c r="E18" s="8">
        <f t="shared" si="0"/>
        <v>0</v>
      </c>
      <c r="F18" s="8"/>
      <c r="G18" s="8">
        <f>E18</f>
        <v>0</v>
      </c>
    </row>
    <row r="19" spans="1:11" x14ac:dyDescent="0.2">
      <c r="A19" s="8" t="s">
        <v>12</v>
      </c>
      <c r="B19" s="8" t="s">
        <v>6</v>
      </c>
      <c r="C19" s="11">
        <v>6.6</v>
      </c>
      <c r="D19" s="9"/>
      <c r="E19" s="8">
        <f t="shared" si="0"/>
        <v>0</v>
      </c>
      <c r="F19" s="8">
        <f>E19*0.74</f>
        <v>0</v>
      </c>
      <c r="G19" s="8">
        <f>E19*0.26</f>
        <v>0</v>
      </c>
    </row>
    <row r="20" spans="1:11" x14ac:dyDescent="0.2">
      <c r="A20" s="8" t="s">
        <v>37</v>
      </c>
      <c r="B20" s="8" t="s">
        <v>6</v>
      </c>
      <c r="C20" s="11">
        <v>6.31</v>
      </c>
      <c r="D20" s="9"/>
      <c r="E20" s="8">
        <f t="shared" si="0"/>
        <v>0</v>
      </c>
      <c r="F20" s="8">
        <f>E20</f>
        <v>0</v>
      </c>
      <c r="G20" s="8"/>
    </row>
    <row r="21" spans="1:11" x14ac:dyDescent="0.2">
      <c r="A21" s="8" t="s">
        <v>14</v>
      </c>
      <c r="B21" s="8" t="s">
        <v>6</v>
      </c>
      <c r="C21" s="11">
        <v>9.5</v>
      </c>
      <c r="D21" s="9"/>
      <c r="E21" s="8">
        <f t="shared" si="0"/>
        <v>0</v>
      </c>
      <c r="F21" s="8">
        <f>E21</f>
        <v>0</v>
      </c>
      <c r="G21" s="8"/>
    </row>
    <row r="22" spans="1:11" x14ac:dyDescent="0.2">
      <c r="A22" s="8" t="s">
        <v>9</v>
      </c>
      <c r="B22" s="8" t="s">
        <v>10</v>
      </c>
      <c r="C22" s="11">
        <v>6.48</v>
      </c>
      <c r="D22" s="9"/>
      <c r="E22" s="8">
        <f t="shared" si="0"/>
        <v>0</v>
      </c>
      <c r="F22" s="8">
        <f t="shared" ref="F22:F23" si="1">E22</f>
        <v>0</v>
      </c>
      <c r="G22" s="8"/>
    </row>
    <row r="23" spans="1:11" x14ac:dyDescent="0.2">
      <c r="A23" s="8" t="s">
        <v>11</v>
      </c>
      <c r="B23" s="8" t="s">
        <v>10</v>
      </c>
      <c r="C23" s="11">
        <v>9.67</v>
      </c>
      <c r="D23" s="9"/>
      <c r="E23" s="8">
        <f t="shared" si="0"/>
        <v>0</v>
      </c>
      <c r="F23" s="8">
        <f t="shared" si="1"/>
        <v>0</v>
      </c>
      <c r="G23" s="8"/>
    </row>
    <row r="24" spans="1:11" x14ac:dyDescent="0.2">
      <c r="A24" s="8" t="s">
        <v>40</v>
      </c>
      <c r="B24" s="8" t="s">
        <v>10</v>
      </c>
      <c r="C24" s="11">
        <v>9.6999999999999993</v>
      </c>
      <c r="D24" s="9"/>
      <c r="E24" s="8">
        <f t="shared" si="0"/>
        <v>0</v>
      </c>
      <c r="F24" s="8"/>
      <c r="G24" s="8">
        <f>E24</f>
        <v>0</v>
      </c>
    </row>
    <row r="25" spans="1:11" x14ac:dyDescent="0.2">
      <c r="A25" s="8" t="s">
        <v>15</v>
      </c>
      <c r="B25" s="8" t="s">
        <v>16</v>
      </c>
      <c r="C25" s="11">
        <v>4611</v>
      </c>
      <c r="D25" s="9"/>
      <c r="E25" s="8">
        <f t="shared" si="0"/>
        <v>0</v>
      </c>
      <c r="F25" s="8">
        <f>E25</f>
        <v>0</v>
      </c>
      <c r="G25" s="8"/>
    </row>
    <row r="26" spans="1:11" x14ac:dyDescent="0.2">
      <c r="A26" s="8" t="s">
        <v>22</v>
      </c>
      <c r="B26" s="8" t="s">
        <v>16</v>
      </c>
      <c r="C26" s="11">
        <v>2807</v>
      </c>
      <c r="D26" s="9"/>
      <c r="E26" s="8">
        <f t="shared" si="0"/>
        <v>0</v>
      </c>
      <c r="F26" s="8">
        <f>E26</f>
        <v>0</v>
      </c>
      <c r="G26" s="8"/>
    </row>
    <row r="27" spans="1:11" ht="13.5" thickBot="1" x14ac:dyDescent="0.25">
      <c r="A27" s="8" t="s">
        <v>25</v>
      </c>
      <c r="B27" s="8" t="s">
        <v>16</v>
      </c>
      <c r="C27" s="11">
        <v>2200</v>
      </c>
      <c r="D27" s="9"/>
      <c r="E27" s="8">
        <f t="shared" si="0"/>
        <v>0</v>
      </c>
      <c r="F27" s="8">
        <f t="shared" ref="F27:F31" si="2">E27</f>
        <v>0</v>
      </c>
      <c r="G27" s="8"/>
    </row>
    <row r="28" spans="1:11" ht="15" customHeight="1" thickBot="1" x14ac:dyDescent="0.3">
      <c r="A28" s="8" t="s">
        <v>32</v>
      </c>
      <c r="B28" s="8" t="s">
        <v>16</v>
      </c>
      <c r="C28" s="11">
        <v>2194</v>
      </c>
      <c r="D28" s="9"/>
      <c r="E28" s="8">
        <f t="shared" si="0"/>
        <v>0</v>
      </c>
      <c r="F28" s="8">
        <f t="shared" si="2"/>
        <v>0</v>
      </c>
      <c r="G28" s="8"/>
      <c r="J28" s="5" t="s">
        <v>43</v>
      </c>
      <c r="K28" s="10">
        <f>(F57/(C61+F57))*100</f>
        <v>52.246603970741901</v>
      </c>
    </row>
    <row r="29" spans="1:11" x14ac:dyDescent="0.2">
      <c r="A29" s="8" t="s">
        <v>24</v>
      </c>
      <c r="B29" s="8" t="s">
        <v>16</v>
      </c>
      <c r="C29" s="11">
        <v>5440</v>
      </c>
      <c r="D29" s="9"/>
      <c r="E29" s="8">
        <f t="shared" si="0"/>
        <v>0</v>
      </c>
      <c r="F29" s="8">
        <f t="shared" si="2"/>
        <v>0</v>
      </c>
      <c r="G29" s="8"/>
    </row>
    <row r="30" spans="1:11" x14ac:dyDescent="0.2">
      <c r="A30" s="8" t="s">
        <v>17</v>
      </c>
      <c r="B30" s="8" t="s">
        <v>16</v>
      </c>
      <c r="C30" s="11">
        <v>4667</v>
      </c>
      <c r="D30" s="9"/>
      <c r="E30" s="8">
        <f t="shared" si="0"/>
        <v>0</v>
      </c>
      <c r="F30" s="8">
        <f t="shared" si="2"/>
        <v>0</v>
      </c>
      <c r="G30" s="8"/>
    </row>
    <row r="31" spans="1:11" x14ac:dyDescent="0.2">
      <c r="A31" s="8" t="s">
        <v>47</v>
      </c>
      <c r="B31" s="8" t="s">
        <v>16</v>
      </c>
      <c r="C31" s="11">
        <v>5040</v>
      </c>
      <c r="D31" s="9"/>
      <c r="E31" s="8">
        <f t="shared" si="0"/>
        <v>0</v>
      </c>
      <c r="F31" s="8">
        <f t="shared" si="2"/>
        <v>0</v>
      </c>
      <c r="G31" s="8"/>
    </row>
    <row r="32" spans="1:11" x14ac:dyDescent="0.2">
      <c r="A32" s="8" t="s">
        <v>46</v>
      </c>
      <c r="B32" s="8" t="s">
        <v>16</v>
      </c>
      <c r="C32" s="11">
        <v>4400</v>
      </c>
      <c r="D32" s="9"/>
      <c r="E32" s="8">
        <f t="shared" si="0"/>
        <v>0</v>
      </c>
      <c r="F32" s="8"/>
      <c r="G32" s="8">
        <f>E32</f>
        <v>0</v>
      </c>
    </row>
    <row r="33" spans="1:7" x14ac:dyDescent="0.2">
      <c r="A33" s="8" t="s">
        <v>33</v>
      </c>
      <c r="B33" s="8" t="s">
        <v>16</v>
      </c>
      <c r="C33" s="11">
        <v>3333</v>
      </c>
      <c r="D33" s="9"/>
      <c r="E33" s="8">
        <f t="shared" si="0"/>
        <v>0</v>
      </c>
      <c r="F33" s="8"/>
      <c r="G33" s="8">
        <f>E33</f>
        <v>0</v>
      </c>
    </row>
    <row r="34" spans="1:7" x14ac:dyDescent="0.2">
      <c r="A34" s="8" t="s">
        <v>48</v>
      </c>
      <c r="B34" s="8" t="s">
        <v>16</v>
      </c>
      <c r="C34" s="11">
        <v>3733</v>
      </c>
      <c r="D34" s="9"/>
      <c r="E34" s="8">
        <f t="shared" si="0"/>
        <v>0</v>
      </c>
      <c r="F34" s="8"/>
      <c r="G34" s="8">
        <f>E34</f>
        <v>0</v>
      </c>
    </row>
    <row r="35" spans="1:7" x14ac:dyDescent="0.2">
      <c r="A35" s="8" t="s">
        <v>18</v>
      </c>
      <c r="B35" s="8" t="s">
        <v>16</v>
      </c>
      <c r="C35" s="11">
        <v>4200</v>
      </c>
      <c r="D35" s="9"/>
      <c r="E35" s="8">
        <f t="shared" si="0"/>
        <v>0</v>
      </c>
      <c r="F35" s="8">
        <f>E35</f>
        <v>0</v>
      </c>
      <c r="G35" s="8"/>
    </row>
    <row r="36" spans="1:7" x14ac:dyDescent="0.2">
      <c r="A36" s="8" t="s">
        <v>19</v>
      </c>
      <c r="B36" s="8" t="s">
        <v>20</v>
      </c>
      <c r="C36" s="11">
        <v>1800</v>
      </c>
      <c r="D36" s="9"/>
      <c r="E36" s="8">
        <f t="shared" si="0"/>
        <v>0</v>
      </c>
      <c r="F36" s="8">
        <f t="shared" ref="F36:F44" si="3">E36</f>
        <v>0</v>
      </c>
      <c r="G36" s="8"/>
    </row>
    <row r="37" spans="1:7" x14ac:dyDescent="0.2">
      <c r="A37" s="8" t="s">
        <v>21</v>
      </c>
      <c r="B37" s="8" t="s">
        <v>20</v>
      </c>
      <c r="C37" s="11">
        <v>1400</v>
      </c>
      <c r="D37" s="9"/>
      <c r="E37" s="8">
        <f t="shared" si="0"/>
        <v>0</v>
      </c>
      <c r="F37" s="8">
        <f t="shared" si="3"/>
        <v>0</v>
      </c>
      <c r="G37" s="8"/>
    </row>
    <row r="38" spans="1:7" x14ac:dyDescent="0.2">
      <c r="A38" s="8" t="s">
        <v>49</v>
      </c>
      <c r="B38" s="8" t="s">
        <v>50</v>
      </c>
      <c r="C38" s="11">
        <v>325</v>
      </c>
      <c r="D38" s="9"/>
      <c r="E38" s="8">
        <f t="shared" si="0"/>
        <v>0</v>
      </c>
      <c r="F38" s="8">
        <f>E38</f>
        <v>0</v>
      </c>
      <c r="G38" s="8"/>
    </row>
    <row r="39" spans="1:7" x14ac:dyDescent="0.2">
      <c r="A39" s="8" t="s">
        <v>23</v>
      </c>
      <c r="B39" s="8" t="s">
        <v>16</v>
      </c>
      <c r="C39" s="11">
        <v>4615</v>
      </c>
      <c r="D39" s="9"/>
      <c r="E39" s="8">
        <f t="shared" si="0"/>
        <v>0</v>
      </c>
      <c r="F39" s="8">
        <f t="shared" si="3"/>
        <v>0</v>
      </c>
      <c r="G39" s="8"/>
    </row>
    <row r="40" spans="1:7" x14ac:dyDescent="0.2">
      <c r="A40" s="8" t="s">
        <v>26</v>
      </c>
      <c r="B40" s="8" t="s">
        <v>16</v>
      </c>
      <c r="C40" s="11">
        <v>4000</v>
      </c>
      <c r="D40" s="9"/>
      <c r="E40" s="8">
        <f t="shared" si="0"/>
        <v>0</v>
      </c>
      <c r="F40" s="8">
        <f t="shared" si="3"/>
        <v>0</v>
      </c>
      <c r="G40" s="8"/>
    </row>
    <row r="41" spans="1:7" x14ac:dyDescent="0.2">
      <c r="A41" s="8" t="s">
        <v>29</v>
      </c>
      <c r="B41" s="8" t="s">
        <v>16</v>
      </c>
      <c r="C41" s="11">
        <v>2028</v>
      </c>
      <c r="D41" s="9"/>
      <c r="E41" s="8">
        <f t="shared" si="0"/>
        <v>0</v>
      </c>
      <c r="F41" s="8">
        <f t="shared" si="3"/>
        <v>0</v>
      </c>
      <c r="G41" s="8"/>
    </row>
    <row r="42" spans="1:7" x14ac:dyDescent="0.2">
      <c r="A42" s="8" t="s">
        <v>30</v>
      </c>
      <c r="B42" s="8" t="s">
        <v>16</v>
      </c>
      <c r="C42" s="11">
        <v>2639</v>
      </c>
      <c r="D42" s="9"/>
      <c r="E42" s="8">
        <f t="shared" si="0"/>
        <v>0</v>
      </c>
      <c r="F42" s="8">
        <f t="shared" si="3"/>
        <v>0</v>
      </c>
      <c r="G42" s="8"/>
    </row>
    <row r="43" spans="1:7" x14ac:dyDescent="0.2">
      <c r="A43" s="8" t="s">
        <v>31</v>
      </c>
      <c r="B43" s="8" t="s">
        <v>16</v>
      </c>
      <c r="C43" s="11">
        <v>3972</v>
      </c>
      <c r="D43" s="9"/>
      <c r="E43" s="8">
        <f t="shared" si="0"/>
        <v>0</v>
      </c>
      <c r="F43" s="8">
        <f t="shared" si="3"/>
        <v>0</v>
      </c>
      <c r="G43" s="8"/>
    </row>
    <row r="44" spans="1:7" x14ac:dyDescent="0.2">
      <c r="A44" s="8" t="s">
        <v>34</v>
      </c>
      <c r="B44" s="8" t="s">
        <v>16</v>
      </c>
      <c r="C44" s="11">
        <v>4917</v>
      </c>
      <c r="D44" s="9"/>
      <c r="E44" s="8">
        <f t="shared" si="0"/>
        <v>0</v>
      </c>
      <c r="F44" s="8">
        <f t="shared" si="3"/>
        <v>0</v>
      </c>
      <c r="G44" s="8"/>
    </row>
    <row r="45" spans="1:7" x14ac:dyDescent="0.2">
      <c r="A45" s="7" t="s">
        <v>41</v>
      </c>
      <c r="B45" s="7"/>
      <c r="C45" s="7"/>
      <c r="D45" s="9"/>
      <c r="E45" s="8">
        <f t="shared" si="0"/>
        <v>0</v>
      </c>
      <c r="F45" s="7"/>
      <c r="G45" s="7"/>
    </row>
    <row r="46" spans="1:7" x14ac:dyDescent="0.2">
      <c r="A46" s="7" t="s">
        <v>41</v>
      </c>
      <c r="B46" s="7"/>
      <c r="C46" s="7"/>
      <c r="D46" s="9"/>
      <c r="E46" s="8">
        <f t="shared" si="0"/>
        <v>0</v>
      </c>
      <c r="F46" s="7"/>
      <c r="G46" s="7"/>
    </row>
    <row r="47" spans="1:7" x14ac:dyDescent="0.2">
      <c r="A47" s="7"/>
      <c r="B47" s="7"/>
      <c r="C47" s="7"/>
      <c r="D47" s="9"/>
      <c r="E47" s="8">
        <f t="shared" si="0"/>
        <v>0</v>
      </c>
      <c r="F47" s="7"/>
      <c r="G47" s="7"/>
    </row>
    <row r="48" spans="1:7" x14ac:dyDescent="0.2">
      <c r="A48" s="7"/>
      <c r="B48" s="7"/>
      <c r="C48" s="7"/>
      <c r="D48" s="9"/>
      <c r="E48" s="8">
        <f t="shared" si="0"/>
        <v>0</v>
      </c>
      <c r="F48" s="7"/>
      <c r="G48" s="7"/>
    </row>
    <row r="49" spans="1:10" x14ac:dyDescent="0.2">
      <c r="A49" s="7"/>
      <c r="B49" s="7"/>
      <c r="C49" s="7"/>
      <c r="D49" s="9"/>
      <c r="E49" s="8">
        <f t="shared" si="0"/>
        <v>0</v>
      </c>
      <c r="F49" s="7"/>
      <c r="G49" s="7"/>
    </row>
    <row r="50" spans="1:10" x14ac:dyDescent="0.2">
      <c r="A50" s="7"/>
      <c r="B50" s="7"/>
      <c r="C50" s="7"/>
      <c r="D50" s="9"/>
      <c r="E50" s="8">
        <f t="shared" si="0"/>
        <v>0</v>
      </c>
      <c r="F50" s="7"/>
      <c r="G50" s="7"/>
    </row>
    <row r="51" spans="1:10" x14ac:dyDescent="0.2">
      <c r="A51" s="7"/>
      <c r="B51" s="7"/>
      <c r="C51" s="7"/>
      <c r="D51" s="9"/>
      <c r="E51" s="8">
        <f t="shared" si="0"/>
        <v>0</v>
      </c>
      <c r="F51" s="7"/>
      <c r="G51" s="7"/>
    </row>
    <row r="52" spans="1:10" x14ac:dyDescent="0.2">
      <c r="A52" s="7"/>
      <c r="B52" s="7"/>
      <c r="C52" s="7"/>
      <c r="D52" s="9"/>
      <c r="E52" s="8">
        <f t="shared" si="0"/>
        <v>0</v>
      </c>
      <c r="F52" s="7"/>
      <c r="G52" s="7"/>
    </row>
    <row r="53" spans="1:10" x14ac:dyDescent="0.2">
      <c r="A53" s="7"/>
      <c r="B53" s="7"/>
      <c r="C53" s="7"/>
      <c r="D53" s="9"/>
      <c r="E53" s="8">
        <f t="shared" si="0"/>
        <v>0</v>
      </c>
      <c r="F53" s="7"/>
      <c r="G53" s="7"/>
    </row>
    <row r="54" spans="1:10" x14ac:dyDescent="0.2">
      <c r="A54" s="7"/>
      <c r="B54" s="7"/>
      <c r="C54" s="7"/>
      <c r="D54" s="9"/>
      <c r="E54" s="8">
        <f t="shared" si="0"/>
        <v>0</v>
      </c>
      <c r="F54" s="7"/>
      <c r="G54" s="7"/>
    </row>
    <row r="55" spans="1:10" x14ac:dyDescent="0.2">
      <c r="A55" s="7"/>
      <c r="B55" s="7"/>
      <c r="C55" s="7"/>
      <c r="D55" s="9"/>
      <c r="E55" s="8">
        <f t="shared" si="0"/>
        <v>0</v>
      </c>
      <c r="F55" s="7"/>
      <c r="G55" s="7"/>
    </row>
    <row r="56" spans="1:10" x14ac:dyDescent="0.2">
      <c r="A56" s="7"/>
      <c r="B56" s="7"/>
      <c r="C56" s="7"/>
      <c r="D56" s="9"/>
      <c r="E56" s="8">
        <f t="shared" si="0"/>
        <v>0</v>
      </c>
      <c r="F56" s="7"/>
      <c r="G56" s="7"/>
    </row>
    <row r="57" spans="1:10" s="1" customFormat="1" ht="15.75" x14ac:dyDescent="0.25">
      <c r="A57" s="4" t="s">
        <v>42</v>
      </c>
      <c r="B57" s="4"/>
      <c r="C57" s="4"/>
      <c r="D57" s="4"/>
      <c r="E57" s="4">
        <f>SUM(E9:E56)</f>
        <v>59140</v>
      </c>
      <c r="F57" s="4">
        <f>SUM(F9:F56)</f>
        <v>10000</v>
      </c>
      <c r="G57" s="4">
        <f>SUM(G9:G56)</f>
        <v>49140</v>
      </c>
    </row>
    <row r="60" spans="1:10" ht="15" x14ac:dyDescent="0.25">
      <c r="A60" s="20" t="s">
        <v>44</v>
      </c>
      <c r="B60" s="21"/>
      <c r="C60" s="15">
        <v>40000</v>
      </c>
    </row>
    <row r="61" spans="1:10" ht="15" x14ac:dyDescent="0.25">
      <c r="A61" s="22" t="s">
        <v>55</v>
      </c>
      <c r="B61" s="23"/>
      <c r="C61" s="8">
        <f>MAX(0,G57-C60)</f>
        <v>9140</v>
      </c>
    </row>
    <row r="63" spans="1:10" ht="18" x14ac:dyDescent="0.25">
      <c r="J63" s="3"/>
    </row>
    <row r="64" spans="1:10" ht="15" x14ac:dyDescent="0.25">
      <c r="A64" s="12" t="s">
        <v>57</v>
      </c>
    </row>
    <row r="65" spans="1:4" x14ac:dyDescent="0.2">
      <c r="A65" s="13" t="s">
        <v>60</v>
      </c>
      <c r="B65" s="14" t="s">
        <v>1</v>
      </c>
      <c r="C65" s="14" t="s">
        <v>2</v>
      </c>
      <c r="D65" s="14" t="s">
        <v>75</v>
      </c>
    </row>
    <row r="66" spans="1:4" x14ac:dyDescent="0.2">
      <c r="A66" s="8" t="s">
        <v>61</v>
      </c>
      <c r="B66" s="8" t="s">
        <v>59</v>
      </c>
      <c r="C66" s="9"/>
      <c r="D66" s="8" t="e">
        <f>E57/C66</f>
        <v>#DIV/0!</v>
      </c>
    </row>
    <row r="67" spans="1:4" x14ac:dyDescent="0.2">
      <c r="A67" s="8" t="s">
        <v>72</v>
      </c>
      <c r="B67" s="8" t="s">
        <v>59</v>
      </c>
      <c r="C67" s="9"/>
      <c r="D67" s="9"/>
    </row>
    <row r="68" spans="1:4" x14ac:dyDescent="0.2">
      <c r="A68" s="8" t="s">
        <v>74</v>
      </c>
      <c r="B68" s="8" t="s">
        <v>59</v>
      </c>
      <c r="C68" s="9"/>
      <c r="D68" s="9"/>
    </row>
    <row r="70" spans="1:4" x14ac:dyDescent="0.2">
      <c r="A70" s="13" t="s">
        <v>62</v>
      </c>
      <c r="B70" s="14" t="s">
        <v>1</v>
      </c>
      <c r="C70" s="14"/>
      <c r="D70" s="14" t="s">
        <v>58</v>
      </c>
    </row>
    <row r="71" spans="1:4" x14ac:dyDescent="0.2">
      <c r="A71" s="8" t="s">
        <v>68</v>
      </c>
      <c r="B71" s="8" t="s">
        <v>70</v>
      </c>
      <c r="C71" s="9"/>
      <c r="D71" s="8" t="e">
        <f>E57/C71</f>
        <v>#DIV/0!</v>
      </c>
    </row>
    <row r="72" spans="1:4" x14ac:dyDescent="0.2">
      <c r="A72" s="8" t="s">
        <v>69</v>
      </c>
      <c r="B72" s="8" t="s">
        <v>71</v>
      </c>
      <c r="C72" s="9"/>
      <c r="D72" s="8" t="e">
        <f>E57/C72</f>
        <v>#DIV/0!</v>
      </c>
    </row>
    <row r="74" spans="1:4" x14ac:dyDescent="0.2">
      <c r="A74" s="13" t="s">
        <v>63</v>
      </c>
      <c r="B74" s="14" t="s">
        <v>1</v>
      </c>
      <c r="C74" s="14" t="s">
        <v>2</v>
      </c>
      <c r="D74" s="14" t="s">
        <v>58</v>
      </c>
    </row>
    <row r="75" spans="1:4" x14ac:dyDescent="0.2">
      <c r="A75" s="8" t="s">
        <v>64</v>
      </c>
      <c r="B75" s="8" t="s">
        <v>66</v>
      </c>
      <c r="C75" s="9"/>
      <c r="D75" s="8" t="e">
        <f>E57/C75</f>
        <v>#DIV/0!</v>
      </c>
    </row>
    <row r="76" spans="1:4" x14ac:dyDescent="0.2">
      <c r="A76" s="8" t="s">
        <v>65</v>
      </c>
      <c r="B76" s="8" t="s">
        <v>67</v>
      </c>
      <c r="C76" s="9"/>
      <c r="D76" s="8" t="e">
        <f>E57/C76</f>
        <v>#DIV/0!</v>
      </c>
    </row>
    <row r="77" spans="1:4" x14ac:dyDescent="0.2">
      <c r="A77" s="8" t="s">
        <v>73</v>
      </c>
      <c r="B77" s="8" t="s">
        <v>8</v>
      </c>
      <c r="C77" s="9"/>
      <c r="D77" s="8" t="e">
        <f>E57/C77</f>
        <v>#DIV/0!</v>
      </c>
    </row>
  </sheetData>
  <sheetProtection sheet="1" objects="1" scenarios="1"/>
  <mergeCells count="3">
    <mergeCell ref="A5:C5"/>
    <mergeCell ref="A60:B60"/>
    <mergeCell ref="A61:B61"/>
  </mergeCells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E14C70991A3474CB1170B6D67A5A790" ma:contentTypeVersion="13" ma:contentTypeDescription="Skapa ett nytt dokument." ma:contentTypeScope="" ma:versionID="a9098fb8bd3001d83120a324270a2b6c">
  <xsd:schema xmlns:xsd="http://www.w3.org/2001/XMLSchema" xmlns:xs="http://www.w3.org/2001/XMLSchema" xmlns:p="http://schemas.microsoft.com/office/2006/metadata/properties" xmlns:ns2="9cd27df1-9119-41f6-bf05-e1ecd48216e9" xmlns:ns3="8d6aec55-13f1-4981-959b-ccbb9f296010" targetNamespace="http://schemas.microsoft.com/office/2006/metadata/properties" ma:root="true" ma:fieldsID="7f83910a4727eb644d296008479c325f" ns2:_="" ns3:_="">
    <xsd:import namespace="9cd27df1-9119-41f6-bf05-e1ecd48216e9"/>
    <xsd:import namespace="8d6aec55-13f1-4981-959b-ccbb9f2960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d27df1-9119-41f6-bf05-e1ecd48216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6aec55-13f1-4981-959b-ccbb9f29601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575F9D-DE4A-4EB2-90AB-39A26B4BFA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d27df1-9119-41f6-bf05-e1ecd48216e9"/>
    <ds:schemaRef ds:uri="8d6aec55-13f1-4981-959b-ccbb9f2960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16C6B8B-3700-453E-8B80-60F7E05FED84}">
  <ds:schemaRefs>
    <ds:schemaRef ds:uri="8d6aec55-13f1-4981-959b-ccbb9f296010"/>
    <ds:schemaRef ds:uri="http://purl.org/dc/dcmitype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2006/metadata/properties"/>
    <ds:schemaRef ds:uri="http://schemas.microsoft.com/office/infopath/2007/PartnerControls"/>
    <ds:schemaRef ds:uri="9cd27df1-9119-41f6-bf05-e1ecd48216e9"/>
  </ds:schemaRefs>
</ds:datastoreItem>
</file>

<file path=customXml/itemProps3.xml><?xml version="1.0" encoding="utf-8"?>
<ds:datastoreItem xmlns:ds="http://schemas.openxmlformats.org/officeDocument/2006/customXml" ds:itemID="{0DE9A8DF-06B0-4A0C-B563-76C70512EE7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Eva Bergstrand</cp:lastModifiedBy>
  <cp:revision/>
  <cp:lastPrinted>2020-12-08T10:29:23Z</cp:lastPrinted>
  <dcterms:created xsi:type="dcterms:W3CDTF">2020-09-30T11:37:20Z</dcterms:created>
  <dcterms:modified xsi:type="dcterms:W3CDTF">2022-11-11T12:23:42Z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0x010100AE14C70991A3474CB1170B6D67A5A790</vt:lpwstr>
  </property>
</Properties>
</file>